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ocuments\Real Estate\"/>
    </mc:Choice>
  </mc:AlternateContent>
  <xr:revisionPtr revIDLastSave="0" documentId="13_ncr:1_{81581884-D4C3-4D31-B2D2-FBC36E981683}" xr6:coauthVersionLast="47" xr6:coauthVersionMax="47" xr10:uidLastSave="{00000000-0000-0000-0000-000000000000}"/>
  <bookViews>
    <workbookView xWindow="390" yWindow="390" windowWidth="21060" windowHeight="16560" xr2:uid="{4A6ABDF9-5A8D-41FE-9FA2-3749E34ED5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C11" i="1" s="1"/>
  <c r="D15" i="1"/>
  <c r="C15" i="1"/>
  <c r="D4" i="1"/>
  <c r="D5" i="1" s="1"/>
  <c r="D14" i="1"/>
  <c r="D17" i="1" s="1"/>
  <c r="D18" i="1" s="1"/>
  <c r="D8" i="1"/>
  <c r="C23" i="1"/>
  <c r="C18" i="1"/>
  <c r="C17" i="1"/>
  <c r="C14" i="1"/>
  <c r="C8" i="1"/>
  <c r="C5" i="1"/>
  <c r="C4" i="1"/>
  <c r="C19" i="1" l="1"/>
  <c r="C24" i="1"/>
  <c r="D23" i="1"/>
  <c r="D11" i="1"/>
  <c r="C22" i="1" l="1"/>
  <c r="C20" i="1"/>
  <c r="D24" i="1"/>
  <c r="D19" i="1"/>
  <c r="D22" i="1" l="1"/>
  <c r="D20" i="1"/>
</calcChain>
</file>

<file path=xl/sharedStrings.xml><?xml version="1.0" encoding="utf-8"?>
<sst xmlns="http://schemas.openxmlformats.org/spreadsheetml/2006/main" count="20" uniqueCount="20">
  <si>
    <t>Price</t>
  </si>
  <si>
    <t>Annual Rent</t>
  </si>
  <si>
    <t>Utilities (water)</t>
  </si>
  <si>
    <t>Insurance</t>
  </si>
  <si>
    <t>Annual Operating Income</t>
  </si>
  <si>
    <t>Total Cash Invested</t>
  </si>
  <si>
    <t>Annual Mortgage Pmt</t>
  </si>
  <si>
    <t>Estim Net annual cash flow</t>
  </si>
  <si>
    <t>Estim Net Monthly cash flow</t>
  </si>
  <si>
    <t>Cash on Cash Return</t>
  </si>
  <si>
    <t>Gross Rent Multiplier</t>
  </si>
  <si>
    <t>Cap Rate (NOI / Price)</t>
  </si>
  <si>
    <t>Current Monthly Rent</t>
  </si>
  <si>
    <t>2023 Taxes**</t>
  </si>
  <si>
    <t>Monthly Mortgage Pmt @ 8.5%, 30yr</t>
  </si>
  <si>
    <t>Current Rent</t>
  </si>
  <si>
    <t>Next lease's rent</t>
  </si>
  <si>
    <t>8.5% Mortgage (80%LTV)</t>
  </si>
  <si>
    <t>Closing Costs est.</t>
  </si>
  <si>
    <t>Repair / Maint (5% 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</si>
</sst>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76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6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/>
    <xf numFmtId="6" fontId="0" fillId="0" borderId="0" xfId="0" applyNumberFormat="1" applyFont="1" applyAlignment="1">
      <alignment horizontal="right" vertical="center" wrapText="1"/>
    </xf>
    <xf numFmtId="6" fontId="0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6" fontId="3" fillId="0" borderId="0" xfId="0" applyNumberFormat="1" applyFont="1" applyAlignment="1">
      <alignment horizontal="right" vertical="center" wrapText="1"/>
    </xf>
    <xf numFmtId="6" fontId="3" fillId="0" borderId="1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10" fontId="5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C1BA6-72AF-444F-BAA4-E60708C97EDA}">
  <dimension ref="B2:D24"/>
  <sheetViews>
    <sheetView tabSelected="1" workbookViewId="0">
      <selection activeCell="B2" sqref="B2:D24"/>
    </sheetView>
  </sheetViews>
  <sheetFormatPr defaultRowHeight="13.5" customHeight="1" x14ac:dyDescent="0.25"/>
  <cols>
    <col min="1" max="1" width="9.140625" style="4"/>
    <col min="2" max="2" width="31.85546875" style="4" customWidth="1"/>
    <col min="3" max="4" width="13.28515625" style="4" customWidth="1"/>
    <col min="5" max="16384" width="9.140625" style="4"/>
  </cols>
  <sheetData>
    <row r="2" spans="2:4" ht="28.5" customHeight="1" x14ac:dyDescent="0.25">
      <c r="C2" s="2" t="s">
        <v>15</v>
      </c>
      <c r="D2" s="12" t="s">
        <v>16</v>
      </c>
    </row>
    <row r="3" spans="2:4" ht="13.5" customHeight="1" x14ac:dyDescent="0.25">
      <c r="B3" s="3" t="s">
        <v>0</v>
      </c>
      <c r="C3" s="5">
        <v>295000</v>
      </c>
      <c r="D3" s="5">
        <v>295000</v>
      </c>
    </row>
    <row r="4" spans="2:4" ht="13.5" customHeight="1" thickBot="1" x14ac:dyDescent="0.3">
      <c r="B4" s="3" t="s">
        <v>12</v>
      </c>
      <c r="C4" s="6">
        <f>2000+(590*3)</f>
        <v>3770</v>
      </c>
      <c r="D4" s="6">
        <f>(545*4)+(600*3)</f>
        <v>3980</v>
      </c>
    </row>
    <row r="5" spans="2:4" ht="13.5" customHeight="1" x14ac:dyDescent="0.25">
      <c r="B5" s="3" t="s">
        <v>1</v>
      </c>
      <c r="C5" s="5">
        <f>C4*12</f>
        <v>45240</v>
      </c>
      <c r="D5" s="5">
        <f>D4*12</f>
        <v>47760</v>
      </c>
    </row>
    <row r="6" spans="2:4" ht="7.5" customHeight="1" x14ac:dyDescent="0.25">
      <c r="B6" s="7"/>
      <c r="C6" s="8"/>
      <c r="D6" s="8"/>
    </row>
    <row r="7" spans="2:4" ht="13.5" customHeight="1" x14ac:dyDescent="0.25">
      <c r="B7" s="3" t="s">
        <v>2</v>
      </c>
      <c r="C7" s="9">
        <v>-700</v>
      </c>
      <c r="D7" s="9">
        <v>-700</v>
      </c>
    </row>
    <row r="8" spans="2:4" ht="13.5" customHeight="1" x14ac:dyDescent="0.25">
      <c r="B8" s="3" t="s">
        <v>13</v>
      </c>
      <c r="C8" s="9">
        <f>-1911-2694</f>
        <v>-4605</v>
      </c>
      <c r="D8" s="9">
        <f>-1911-2694</f>
        <v>-4605</v>
      </c>
    </row>
    <row r="9" spans="2:4" ht="13.5" customHeight="1" x14ac:dyDescent="0.25">
      <c r="B9" s="3" t="s">
        <v>19</v>
      </c>
      <c r="C9" s="9">
        <f>-C5*0.05</f>
        <v>-2262</v>
      </c>
      <c r="D9" s="9">
        <f>-D5*0.05</f>
        <v>-2388</v>
      </c>
    </row>
    <row r="10" spans="2:4" ht="13.5" customHeight="1" thickBot="1" x14ac:dyDescent="0.3">
      <c r="B10" s="3" t="s">
        <v>3</v>
      </c>
      <c r="C10" s="10">
        <v>-1100</v>
      </c>
      <c r="D10" s="10">
        <v>-1100</v>
      </c>
    </row>
    <row r="11" spans="2:4" ht="13.5" customHeight="1" x14ac:dyDescent="0.25">
      <c r="B11" s="3" t="s">
        <v>4</v>
      </c>
      <c r="C11" s="11">
        <f>SUM(C5:C10)</f>
        <v>36573</v>
      </c>
      <c r="D11" s="11">
        <f>SUM(D5:D10)</f>
        <v>38967</v>
      </c>
    </row>
    <row r="12" spans="2:4" ht="6.75" customHeight="1" x14ac:dyDescent="0.25">
      <c r="B12" s="3"/>
      <c r="C12" s="8"/>
      <c r="D12" s="8"/>
    </row>
    <row r="13" spans="2:4" ht="13.5" customHeight="1" x14ac:dyDescent="0.25">
      <c r="B13" s="3" t="s">
        <v>18</v>
      </c>
      <c r="C13" s="5">
        <v>8000</v>
      </c>
      <c r="D13" s="5">
        <v>8000</v>
      </c>
    </row>
    <row r="14" spans="2:4" ht="13.5" customHeight="1" x14ac:dyDescent="0.25">
      <c r="B14" s="3" t="s">
        <v>17</v>
      </c>
      <c r="C14" s="5">
        <f>C3*0.8</f>
        <v>236000</v>
      </c>
      <c r="D14" s="5">
        <f>D3*0.8</f>
        <v>236000</v>
      </c>
    </row>
    <row r="15" spans="2:4" ht="13.5" customHeight="1" x14ac:dyDescent="0.25">
      <c r="B15" s="3" t="s">
        <v>5</v>
      </c>
      <c r="C15" s="5">
        <f>(C3*0.2)+C13</f>
        <v>67000</v>
      </c>
      <c r="D15" s="5">
        <f>(D3*0.2)+D13</f>
        <v>67000</v>
      </c>
    </row>
    <row r="16" spans="2:4" ht="6" customHeight="1" x14ac:dyDescent="0.25">
      <c r="B16" s="3"/>
      <c r="C16" s="8"/>
      <c r="D16" s="8"/>
    </row>
    <row r="17" spans="2:4" ht="13.5" customHeight="1" x14ac:dyDescent="0.25">
      <c r="B17" s="3" t="s">
        <v>14</v>
      </c>
      <c r="C17" s="9">
        <f>-665+PMT(0.085/12,360,C14)</f>
        <v>-2479.6358212590276</v>
      </c>
      <c r="D17" s="9">
        <f>-665+PMT(0.085/12,360,D14)</f>
        <v>-2479.6358212590276</v>
      </c>
    </row>
    <row r="18" spans="2:4" ht="13.5" customHeight="1" thickBot="1" x14ac:dyDescent="0.3">
      <c r="B18" s="3" t="s">
        <v>6</v>
      </c>
      <c r="C18" s="10">
        <f>C17*12</f>
        <v>-29755.629855108331</v>
      </c>
      <c r="D18" s="10">
        <f>D17*12</f>
        <v>-29755.629855108331</v>
      </c>
    </row>
    <row r="19" spans="2:4" ht="13.5" customHeight="1" x14ac:dyDescent="0.25">
      <c r="B19" s="3" t="s">
        <v>7</v>
      </c>
      <c r="C19" s="1">
        <f>C11+C18</f>
        <v>6817.370144891669</v>
      </c>
      <c r="D19" s="1">
        <f>D11+D18</f>
        <v>9211.370144891669</v>
      </c>
    </row>
    <row r="20" spans="2:4" ht="13.5" customHeight="1" x14ac:dyDescent="0.25">
      <c r="B20" s="3" t="s">
        <v>8</v>
      </c>
      <c r="C20" s="5">
        <f>C19/12</f>
        <v>568.11417874097242</v>
      </c>
      <c r="D20" s="5">
        <f>D19/12</f>
        <v>767.61417874097242</v>
      </c>
    </row>
    <row r="21" spans="2:4" ht="8.25" customHeight="1" x14ac:dyDescent="0.25">
      <c r="B21" s="3"/>
      <c r="C21" s="8"/>
      <c r="D21" s="8"/>
    </row>
    <row r="22" spans="2:4" ht="13.5" customHeight="1" x14ac:dyDescent="0.25">
      <c r="B22" s="3" t="s">
        <v>9</v>
      </c>
      <c r="C22" s="13">
        <f>C19/C15</f>
        <v>0.10175179320733835</v>
      </c>
      <c r="D22" s="13">
        <f>D19/D15</f>
        <v>0.13748313649092042</v>
      </c>
    </row>
    <row r="23" spans="2:4" ht="13.5" customHeight="1" x14ac:dyDescent="0.25">
      <c r="B23" s="3" t="s">
        <v>10</v>
      </c>
      <c r="C23" s="14">
        <f>C3/C5</f>
        <v>6.5207780725022104</v>
      </c>
      <c r="D23" s="14">
        <f>D3/D5</f>
        <v>6.1767169179229482</v>
      </c>
    </row>
    <row r="24" spans="2:4" ht="13.5" customHeight="1" x14ac:dyDescent="0.25">
      <c r="B24" s="3" t="s">
        <v>11</v>
      </c>
      <c r="C24" s="13">
        <f>C11/C3</f>
        <v>0.12397627118644068</v>
      </c>
      <c r="D24" s="13">
        <f>D11/D3</f>
        <v>0.13209152542372882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VanDoren</dc:creator>
  <cp:lastModifiedBy>Chris VanDoren</cp:lastModifiedBy>
  <dcterms:created xsi:type="dcterms:W3CDTF">2023-10-11T00:40:35Z</dcterms:created>
  <dcterms:modified xsi:type="dcterms:W3CDTF">2023-10-11T02:22:40Z</dcterms:modified>
</cp:coreProperties>
</file>